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BEE6AD44-0130-4CB1-B827-5510F71AFE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21" i="4"/>
  <c r="E16" i="4"/>
  <c r="H16" i="4"/>
  <c r="H3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<sst xmlns="http://schemas.openxmlformats.org/spreadsheetml/2006/main" count="99" uniqueCount="51">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</sst>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4</xdr:col>
      <xdr:colOff>123824</xdr:colOff>
      <xdr:row>48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04775" y="84486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29893.65</v>
      </c>
      <c r="D9" s="22">
        <v>0</v>
      </c>
      <c r="E9" s="22">
        <f t="shared" si="0"/>
        <v>29893.65</v>
      </c>
      <c r="F9" s="22">
        <v>149223.76999999999</v>
      </c>
      <c r="G9" s="22">
        <v>149223.76999999999</v>
      </c>
      <c r="H9" s="22">
        <f t="shared" si="1"/>
        <v>119330.12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24870477.780000001</v>
      </c>
      <c r="D11" s="22">
        <v>2444317.75</v>
      </c>
      <c r="E11" s="22">
        <f t="shared" si="2"/>
        <v>27314795.530000001</v>
      </c>
      <c r="F11" s="22">
        <v>20297030.050000001</v>
      </c>
      <c r="G11" s="22">
        <v>20297030.050000001</v>
      </c>
      <c r="H11" s="22">
        <f t="shared" si="3"/>
        <v>-4573447.7300000004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90196.5</v>
      </c>
      <c r="E12" s="22">
        <f t="shared" si="2"/>
        <v>90196.5</v>
      </c>
      <c r="F12" s="22">
        <v>90196.5</v>
      </c>
      <c r="G12" s="22">
        <v>90196.5</v>
      </c>
      <c r="H12" s="22">
        <f t="shared" si="3"/>
        <v>90196.5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522580.6</v>
      </c>
      <c r="D13" s="22">
        <v>-74826</v>
      </c>
      <c r="E13" s="22">
        <f t="shared" si="2"/>
        <v>447754.6</v>
      </c>
      <c r="F13" s="22">
        <v>161789</v>
      </c>
      <c r="G13" s="22">
        <v>161789</v>
      </c>
      <c r="H13" s="22">
        <f t="shared" si="3"/>
        <v>-360791.6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25422952.030000001</v>
      </c>
      <c r="D16" s="23">
        <f t="shared" ref="D16:H16" si="6">SUM(D5:D14)</f>
        <v>2459688.25</v>
      </c>
      <c r="E16" s="23">
        <f t="shared" si="6"/>
        <v>27882640.280000001</v>
      </c>
      <c r="F16" s="23">
        <f t="shared" si="6"/>
        <v>20698239.32</v>
      </c>
      <c r="G16" s="11">
        <f t="shared" si="6"/>
        <v>20698239.32</v>
      </c>
      <c r="H16" s="12">
        <f t="shared" si="6"/>
        <v>-4724712.71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25422952.030000001</v>
      </c>
      <c r="D31" s="26">
        <f t="shared" si="14"/>
        <v>2459688.25</v>
      </c>
      <c r="E31" s="26">
        <f t="shared" si="14"/>
        <v>27882640.280000001</v>
      </c>
      <c r="F31" s="26">
        <f t="shared" si="14"/>
        <v>20698239.32</v>
      </c>
      <c r="G31" s="26">
        <f t="shared" si="14"/>
        <v>20698239.32</v>
      </c>
      <c r="H31" s="26">
        <f t="shared" si="14"/>
        <v>-4724712.71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29893.65</v>
      </c>
      <c r="D33" s="25">
        <v>0</v>
      </c>
      <c r="E33" s="25">
        <f>C33+D33</f>
        <v>29893.65</v>
      </c>
      <c r="F33" s="25">
        <v>149223.76999999999</v>
      </c>
      <c r="G33" s="25">
        <v>149223.76999999999</v>
      </c>
      <c r="H33" s="25">
        <f t="shared" ref="H33:H34" si="15">G33-C33</f>
        <v>119330.12</v>
      </c>
      <c r="I33" s="45" t="s">
        <v>40</v>
      </c>
    </row>
    <row r="34" spans="1:9" ht="11.4" x14ac:dyDescent="0.2">
      <c r="A34" s="16"/>
      <c r="B34" s="17" t="s">
        <v>32</v>
      </c>
      <c r="C34" s="25">
        <v>24870477.780000001</v>
      </c>
      <c r="D34" s="25">
        <v>2444317.75</v>
      </c>
      <c r="E34" s="25">
        <f>C34+D34</f>
        <v>27314795.530000001</v>
      </c>
      <c r="F34" s="25">
        <v>20297030.050000001</v>
      </c>
      <c r="G34" s="25">
        <v>20297030.050000001</v>
      </c>
      <c r="H34" s="25">
        <f t="shared" si="15"/>
        <v>-4573447.7300000004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522580.6</v>
      </c>
      <c r="D35" s="25">
        <v>15370.5</v>
      </c>
      <c r="E35" s="25">
        <f>C35+D35</f>
        <v>537951.1</v>
      </c>
      <c r="F35" s="25">
        <v>251985.5</v>
      </c>
      <c r="G35" s="25">
        <v>251985.5</v>
      </c>
      <c r="H35" s="25">
        <f t="shared" ref="H35" si="16">G35-C35</f>
        <v>-270595.09999999998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25422952.030000001</v>
      </c>
      <c r="D39" s="23">
        <f t="shared" ref="D39:H39" si="18">SUM(D37+D31+D21)</f>
        <v>2459688.25</v>
      </c>
      <c r="E39" s="23">
        <f t="shared" si="18"/>
        <v>27882640.280000001</v>
      </c>
      <c r="F39" s="23">
        <f t="shared" si="18"/>
        <v>20698239.32</v>
      </c>
      <c r="G39" s="23">
        <f t="shared" si="18"/>
        <v>20698239.32</v>
      </c>
      <c r="H39" s="12">
        <f t="shared" si="18"/>
        <v>-4724712.71</v>
      </c>
      <c r="I39" s="45" t="s">
        <v>46</v>
      </c>
    </row>
    <row r="40" spans="1:9" x14ac:dyDescent="0.2">
      <c r="A40" s="28"/>
      <c r="B40" s="46" t="s">
        <v>50</v>
      </c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ht="21.6" x14ac:dyDescent="0.2">
      <c r="B41" s="38" t="s">
        <v>34</v>
      </c>
    </row>
    <row r="42" spans="1:9" ht="11.4" x14ac:dyDescent="0.2">
      <c r="B42" s="39" t="s">
        <v>35</v>
      </c>
    </row>
    <row r="43" spans="1:9" ht="30.75" customHeight="1" x14ac:dyDescent="0.2">
      <c r="B43" s="47" t="s">
        <v>36</v>
      </c>
      <c r="C43" s="47"/>
      <c r="D43" s="47"/>
      <c r="E43" s="47"/>
      <c r="F43" s="47"/>
      <c r="G43" s="47"/>
      <c r="H43" s="47"/>
    </row>
  </sheetData>
  <sheetProtection formatCells="0" formatColumns="0" formatRows="0" insertRows="0" autoFilter="0"/>
  <mergeCells count="9"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2021-07-19T16:23:14Z</cp:lastPrinted>
  <dcterms:created xsi:type="dcterms:W3CDTF">2012-12-11T20:48:19Z</dcterms:created>
  <dcterms:modified xsi:type="dcterms:W3CDTF">2021-08-06T19:46:13Z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